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E8B7EA60-A6ED-45E7-8D54-BA2D3CB820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M1970" sheetId="1" r:id="rId1"/>
    <sheet name="Hoja1" sheetId="4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31" i="1" l="1"/>
  <c r="H31" i="1" l="1"/>
  <c r="D23" i="1" l="1"/>
  <c r="F5" i="4"/>
  <c r="F4" i="4"/>
  <c r="H29" i="1"/>
  <c r="E39" i="1"/>
  <c r="C23" i="1"/>
  <c r="F23" i="1" l="1"/>
  <c r="G23" i="1" s="1"/>
  <c r="D19" i="1"/>
  <c r="C19" i="1"/>
  <c r="E38" i="1"/>
  <c r="F19" i="1" l="1"/>
  <c r="G19" i="1" s="1"/>
  <c r="D15" i="1" l="1"/>
  <c r="C15" i="1"/>
  <c r="F14" i="1"/>
  <c r="F13" i="1"/>
  <c r="F15" i="1" l="1"/>
  <c r="E36" i="1"/>
  <c r="E37" i="1"/>
  <c r="F11" i="1" l="1"/>
  <c r="F10" i="1"/>
  <c r="F12" i="1" l="1"/>
  <c r="G62" i="1" l="1"/>
  <c r="E35" i="1"/>
  <c r="H27" i="1"/>
  <c r="H26" i="1"/>
  <c r="C12" i="1"/>
  <c r="D9" i="1"/>
  <c r="C9" i="1"/>
  <c r="F8" i="1"/>
  <c r="F7" i="1"/>
  <c r="D5" i="1"/>
  <c r="F4" i="1"/>
  <c r="F3" i="1"/>
  <c r="F9" i="1" l="1"/>
  <c r="F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Administrador</author>
    <author>tc={2B5B170A-70E9-48D9-AB3D-F02C389D0A82}</author>
    <author>tc={A12D0CF8-6889-44FE-9308-975BA26A756E}</author>
    <author>tc={26F55A8C-390C-494E-B71E-84E3062F8643}</author>
    <author>tc={A8A7BCA8-A74F-439B-81AF-C568A23A882E}</author>
    <author>JORGE</author>
    <author>Usuario</author>
  </authors>
  <commentList>
    <comment ref="G10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Administrador:</t>
        </r>
        <r>
          <rPr>
            <sz val="9"/>
            <color indexed="81"/>
            <rFont val="Tahoma"/>
            <family val="2"/>
          </rPr>
          <t xml:space="preserve">
15379,16 MAS 25839,07
20% ADICIONAL ESTADO</t>
        </r>
      </text>
    </comment>
    <comment ref="F31" authorId="1" shapeId="0" xr:uid="{2B5B170A-70E9-48D9-AB3D-F02C389D0A82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PAGARON EL 20% 12.216,78€</t>
      </text>
    </comment>
    <comment ref="G31" authorId="2" shapeId="0" xr:uid="{A12D0CF8-6889-44FE-9308-975BA26A756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PAGARON EL RESTO 48.867,12€</t>
      </text>
    </comment>
    <comment ref="L31" authorId="3" shapeId="0" xr:uid="{26F55A8C-390C-494E-B71E-84E3062F8643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PAGARON EL 20€ 2.273,34€</t>
      </text>
    </comment>
    <comment ref="M31" authorId="4" shapeId="0" xr:uid="{A8A7BCA8-A74F-439B-81AF-C568A23A882E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PAGARON EL RESTO 9.093,33€</t>
      </text>
    </comment>
    <comment ref="C44" authorId="5" shapeId="0" xr:uid="{00000000-0006-0000-0000-000002000000}">
      <text>
        <r>
          <rPr>
            <sz val="9"/>
            <rFont val="Tahoma"/>
            <family val="2"/>
          </rPr>
          <t xml:space="preserve">150€ X ANIMAL
</t>
        </r>
      </text>
    </comment>
    <comment ref="D47" authorId="6" shapeId="0" xr:uid="{BBD538BD-5172-40BF-BA84-A4C75F618A28}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MONTO PREAPROBADO, 88€ POR CABEZA (728 ANIMALES)</t>
        </r>
      </text>
    </comment>
    <comment ref="B59" authorId="5" shapeId="0" xr:uid="{00000000-0006-0000-0000-000003000000}">
      <text>
        <r>
          <rPr>
            <sz val="9"/>
            <rFont val="Tahoma"/>
            <family val="2"/>
          </rPr>
          <t xml:space="preserve">CABILDO DE LANZAROTE
</t>
        </r>
      </text>
    </comment>
    <comment ref="D61" authorId="5" shapeId="0" xr:uid="{00000000-0006-0000-0000-000004000000}">
      <text>
        <r>
          <rPr>
            <sz val="9"/>
            <rFont val="Tahoma"/>
            <family val="2"/>
          </rPr>
          <t xml:space="preserve">aceptado 22/12/2021
</t>
        </r>
      </text>
    </comment>
    <comment ref="E66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Administrador:</t>
        </r>
        <r>
          <rPr>
            <sz val="9"/>
            <color indexed="81"/>
            <rFont val="Tahoma"/>
            <family val="2"/>
          </rPr>
          <t xml:space="preserve">
EN CAJASIETE</t>
        </r>
      </text>
    </comment>
  </commentList>
</comments>
</file>

<file path=xl/sharedStrings.xml><?xml version="1.0" encoding="utf-8"?>
<sst xmlns="http://schemas.openxmlformats.org/spreadsheetml/2006/main" count="106" uniqueCount="83">
  <si>
    <t>CUADRO DE SUBVENCIONES</t>
  </si>
  <si>
    <t>FECHA</t>
  </si>
  <si>
    <t>PRODUCTOR DE LECHE</t>
  </si>
  <si>
    <t>AYUDA SOLICITADA</t>
  </si>
  <si>
    <t>SUBVENCION CONCEDIDA</t>
  </si>
  <si>
    <t>FECHA           1 PAGO</t>
  </si>
  <si>
    <t>RESTANTE</t>
  </si>
  <si>
    <t>IMPORTE CONCEDIDO POR POSEI</t>
  </si>
  <si>
    <t>FECHA           2 PAGO</t>
  </si>
  <si>
    <t>1 SEMESTRE</t>
  </si>
  <si>
    <t>SUBVENCION AL PRODUCTOR  DE LECHE AÑO 2020</t>
  </si>
  <si>
    <t>2 SEMESTRE</t>
  </si>
  <si>
    <t>SUBVENCION AL PRODUCTOR DE LECHE AÑO 2020</t>
  </si>
  <si>
    <t>SUBVENCION AL PRODUCTOR DE LECHE AÑO 2021( 1 SEMESTRE)</t>
  </si>
  <si>
    <t>SUBVENCION AL PRODUCTOR DE LECHE AÑO 2021 (2 SEMESTRE)</t>
  </si>
  <si>
    <t>SUBVENCION AL PRODUCTOR DE LECHE AÑO 2022( 1 SEMESTRE)</t>
  </si>
  <si>
    <t>SUBVENCION AL PRODUCTOR DE LECHE AÑO 2022( 2 SEMESTRE)</t>
  </si>
  <si>
    <t>PASTOREO Y CABRA MAJORERA</t>
  </si>
  <si>
    <t>AYUDA APROBADA</t>
  </si>
  <si>
    <t>TOTAL</t>
  </si>
  <si>
    <t>AYUDA AL PASTOREO(SUBVENCION DESTINADAS A LA ADOPCION DE MEDIDAS DE AGROAMBIENTE Y CLIMA, CONVOCADAS POR ORDEN 19 ABRIL 2021)</t>
  </si>
  <si>
    <t xml:space="preserve">AYUDA CABRA MAJORERA </t>
  </si>
  <si>
    <t>CABRA MAJORERA (SUBVENCION DESTINADA A LA ADOPCION DE MEDIDAS DE AGROAMBIENTE Y CLIMA 2022</t>
  </si>
  <si>
    <t>PORCINO</t>
  </si>
  <si>
    <t>CAPRINO</t>
  </si>
  <si>
    <t>AYUDA AL CONSUMO HUMANO DE CARNE FRESCA DE VACUNO, PORCINO, CONEJO,CAPRINO-OVINO Y POLLO DE ORIGEN LOCAL 2021</t>
  </si>
  <si>
    <t>AYUDA AL CONSUMO HUMANO DE CARNE FRESCA DE VACUNO, PORCINO, CONEJO,CAPRINO-OVINO Y POLLO DE ORIGEN LOCAL 2022</t>
  </si>
  <si>
    <t>Nº ANIMALES</t>
  </si>
  <si>
    <t>IMPORTE</t>
  </si>
  <si>
    <t>FECHA DE PAGO</t>
  </si>
  <si>
    <t xml:space="preserve">RETIRADA DE ANIMALES </t>
  </si>
  <si>
    <t>RETIRADA DE ANIMALES MUERTOS</t>
  </si>
  <si>
    <t>COVID-19</t>
  </si>
  <si>
    <t xml:space="preserve">AYUDA DIRECTA A LOS TITULARES DE LAS EXPLOTACIONESGANADERAS, DESTINADA A PALIAR LA DIFICAL SITUACION ECONOMICA QUE ATRAVIESAN COMO CONSECUENCIA DE LA CRISIS SANITARIA OCASIONADA POR EL COVID-19 </t>
  </si>
  <si>
    <t>SUBVENCION DE CONCESION DIRECTA DIRIGINAS A AGRICULTORES Y GANADEROS DE LANZAROTE</t>
  </si>
  <si>
    <t>SUBVENCION NOMINADA A VM1970SL PARA LA EJECUCION DEL PROYECTO GASTOS DE FUNCIONAMIENTO</t>
  </si>
  <si>
    <t>SUBVENCION DE CONCESION DIRECTA A ALAS EXPLOTACIONES GANADERAS DE CANARIAS DESTINADAS A PALIAR LA DIFICIL SITUACION ECONOMICA QUE ATRAVIESAN DEBIDO A LA CRISIS SANITARIA OCASIONADA POR EL COVID-19</t>
  </si>
  <si>
    <t>MEDIDAS DE REFUERZO POR EL INCREMENTO DE COSTES EN EL TEJIDO EMPRESARIAL DE ACTIVIDADES CRITICAS DE SECTOR PRIMARIO</t>
  </si>
  <si>
    <t xml:space="preserve">subvencion de concecion directa a los titulares de las explotaciones ganaderas, destinada a paliar la dificil situacion economica que atraviesa agresion contra </t>
  </si>
  <si>
    <t>SUBVENCION DE CONCESION DIRECTA A SECTORES GANADEROS POR LA SEQUIA</t>
  </si>
  <si>
    <t xml:space="preserve">AYUDA DESTINADA ALA ADOPCION DE MEDIDAS DE AGROAMIENTE Y CLIMA- PASTOREO/ cabra majorera </t>
  </si>
  <si>
    <t xml:space="preserve">319,7 UGM </t>
  </si>
  <si>
    <t>AYUDA AL CONSUMO HUMANO DE CARNE FRESCA DE VACUNO, PORCINO, CONEJO,CAPRINO-OVINO Y POLLO DE ORIGEN LOCAL 2023</t>
  </si>
  <si>
    <t>GASTOS DE FUNCIONAMIENTO EN EXPLOTACIONES GANADERAS (LINEA 2) CABILDO DE LANZAROTE</t>
  </si>
  <si>
    <t xml:space="preserve">AGROAMBIENTE Y CLIMA </t>
  </si>
  <si>
    <t>SUBVENCION AL PRODUCTOR DE LECHE AÑO 2023( 1 SEMESTRE)</t>
  </si>
  <si>
    <t>SUBVENCION AL PRODUCTOR DE LECHE AÑO 2023( 2 SEMESTRE)</t>
  </si>
  <si>
    <t>SUBVENCION PARA LA ALIMENTACION DE ANIMALES DE RECRIA (OVINO-CAPRINO) (animales nacidos en el 2023)</t>
  </si>
  <si>
    <t>SUBVENCION PARA LA ALIMENTACION DE ANIMALES DE RECRIA (OVINO-CAPRINO) (animales nacidos en el 2022)</t>
  </si>
  <si>
    <t>SUBVENCION PARA LA ALIMENTACION DE ANIMALES DE RECRIA (OVINO-CAPRINO) (animales nacidos en el 2021)</t>
  </si>
  <si>
    <t>SUBVENCION PARA LA ALIMENTACION DE ANIMALES DE RECRIA (OVINO-CAPRINO) (animales nacidos en el 2020)</t>
  </si>
  <si>
    <t>SUBVENCIÓN DEL AGUA</t>
  </si>
  <si>
    <t>542/2023</t>
  </si>
  <si>
    <t>Subvención del agua 2023</t>
  </si>
  <si>
    <t>EXPLOTACIONES GANADERAS</t>
  </si>
  <si>
    <t>IMPORTE INVERSIÓN</t>
  </si>
  <si>
    <t>IMPORTE SUBVENCIÓN</t>
  </si>
  <si>
    <t>SUBVENCION AL PRODUCTOR DE LECHE AÑO 2024( 1 SEMESTRE)</t>
  </si>
  <si>
    <t>AYUDA AL CONSUMO HUMANO DE CARNE FRESCA DE VACUNO, PORCINO, CONEJO,CAPRINO-OVINO Y POLLO DE ORIGEN LOCAL 2024</t>
  </si>
  <si>
    <t>SUBVENCION PARA LA ALIMENTACION DE ANIMALES DE RECRIA (OVINO-CAPRINO) (animales nacidos en el 2024)</t>
  </si>
  <si>
    <t>SUBVENCION AL PRODUCTOR DE LECHE AÑO 2024( 2 SEMESTRE)</t>
  </si>
  <si>
    <t>SUBVENCION AL PRODUCTOR DE LECHE AÑO 2025( 1 SEMESTRE)</t>
  </si>
  <si>
    <t>SUBVENCION AL PRODUCTOR DE LECHE AÑO 2025( 2 SEMESTRE)</t>
  </si>
  <si>
    <t>SUBVENCION FORMACIÓN DEL ALUMNADO DE CICLOS FORMATIVOS DE GRADO MEDIO Y SUPERIOR DE FORMACIÓN PROFESIONAL DUAL EN EL CURSO 2023-2024</t>
  </si>
  <si>
    <t xml:space="preserve">RECRIA </t>
  </si>
  <si>
    <t>CARNE</t>
  </si>
  <si>
    <t>OTRAS</t>
  </si>
  <si>
    <t>LISTA</t>
  </si>
  <si>
    <t>AYUDA FEADER 80%</t>
  </si>
  <si>
    <t>AYUDA CCA 20%</t>
  </si>
  <si>
    <t>FECHA                   1º PAGO (20%)</t>
  </si>
  <si>
    <t>FECHA           2º PAGO DEL 80%</t>
  </si>
  <si>
    <t>IMPORTE APROBADO</t>
  </si>
  <si>
    <t>SUBVENCION PARA LA ALIMENTACION DE ANIMALES DE RECRIA (OVINO-CAPRINO) (animales nacidos en el 2025)</t>
  </si>
  <si>
    <t>AYUDA AL CONSUMO HUMANO DE CARNE FRESCA DE VACUNO, PORCINO, CONEJO,CAPRINO-OVINO Y POLLO DE ORIGEN LOCAL 2025</t>
  </si>
  <si>
    <t>CABRA MAJORERA</t>
  </si>
  <si>
    <t>PASTOREO</t>
  </si>
  <si>
    <t>IMPORTE PAGADO</t>
  </si>
  <si>
    <t xml:space="preserve">ANTICIPO CAJASIETE </t>
  </si>
  <si>
    <t>VM 1970</t>
  </si>
  <si>
    <t>QUESERIA EL FARO</t>
  </si>
  <si>
    <t>SUBVENCION SOLICITADA</t>
  </si>
  <si>
    <t>PENDIENTE POR PAGAR A CAJASIETE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</si>
</sst>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1"/>
      <color rgb="FFC00000"/>
      <name val="Calibri"/>
      <family val="2"/>
      <scheme val="minor"/>
    </font>
    <font>
      <sz val="9"/>
      <name val="Tahoma"/>
      <family val="2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29" fillId="0" borderId="0" applyFont="0" applyFill="0" applyBorder="0" applyAlignment="0" applyProtection="0"/>
  </cellStyleXfs>
  <cellXfs count="138">
    <xf numFmtId="0" fontId="0" fillId="0" borderId="0" xfId="0"/>
    <xf numFmtId="0" fontId="13" fillId="0" borderId="0" xfId="0" applyFont="1"/>
    <xf numFmtId="0" fontId="14" fillId="0" borderId="1" xfId="0" applyFont="1" applyBorder="1" applyAlignment="1">
      <alignment horizontal="center" wrapText="1"/>
    </xf>
    <xf numFmtId="0" fontId="0" fillId="0" borderId="1" xfId="0" applyBorder="1"/>
    <xf numFmtId="4" fontId="0" fillId="0" borderId="1" xfId="0" applyNumberFormat="1" applyBorder="1"/>
    <xf numFmtId="14" fontId="0" fillId="0" borderId="1" xfId="0" applyNumberFormat="1" applyBorder="1"/>
    <xf numFmtId="4" fontId="22" fillId="0" borderId="1" xfId="0" applyNumberFormat="1" applyFont="1" applyBorder="1"/>
    <xf numFmtId="4" fontId="23" fillId="0" borderId="1" xfId="0" applyNumberFormat="1" applyFont="1" applyBorder="1"/>
    <xf numFmtId="17" fontId="21" fillId="0" borderId="0" xfId="0" applyNumberFormat="1" applyFont="1" applyAlignment="1">
      <alignment horizontal="center"/>
    </xf>
    <xf numFmtId="4" fontId="23" fillId="0" borderId="0" xfId="0" applyNumberFormat="1" applyFont="1"/>
    <xf numFmtId="0" fontId="20" fillId="0" borderId="0" xfId="0" applyFont="1" applyAlignment="1">
      <alignment horizontal="center"/>
    </xf>
    <xf numFmtId="4" fontId="20" fillId="0" borderId="0" xfId="0" applyNumberFormat="1" applyFont="1" applyAlignment="1">
      <alignment horizontal="center"/>
    </xf>
    <xf numFmtId="44" fontId="0" fillId="0" borderId="0" xfId="1" applyFont="1"/>
    <xf numFmtId="0" fontId="0" fillId="0" borderId="3" xfId="0" applyBorder="1"/>
    <xf numFmtId="0" fontId="0" fillId="0" borderId="13" xfId="0" applyBorder="1"/>
    <xf numFmtId="0" fontId="8" fillId="0" borderId="13" xfId="0" applyFont="1" applyBorder="1"/>
    <xf numFmtId="0" fontId="6" fillId="0" borderId="13" xfId="0" applyFont="1" applyBorder="1"/>
    <xf numFmtId="0" fontId="5" fillId="0" borderId="13" xfId="0" applyFont="1" applyBorder="1"/>
    <xf numFmtId="0" fontId="11" fillId="0" borderId="1" xfId="0" applyFont="1" applyBorder="1"/>
    <xf numFmtId="0" fontId="12" fillId="0" borderId="1" xfId="0" applyFont="1" applyBorder="1"/>
    <xf numFmtId="0" fontId="10" fillId="0" borderId="1" xfId="0" applyFont="1" applyBorder="1"/>
    <xf numFmtId="0" fontId="19" fillId="0" borderId="4" xfId="0" applyFont="1" applyBorder="1" applyAlignment="1">
      <alignment horizontal="center"/>
    </xf>
    <xf numFmtId="0" fontId="15" fillId="4" borderId="5" xfId="0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/>
    </xf>
    <xf numFmtId="0" fontId="18" fillId="0" borderId="5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0" fillId="0" borderId="7" xfId="0" applyBorder="1"/>
    <xf numFmtId="0" fontId="0" fillId="0" borderId="8" xfId="0" applyBorder="1"/>
    <xf numFmtId="17" fontId="21" fillId="0" borderId="7" xfId="0" applyNumberFormat="1" applyFont="1" applyBorder="1" applyAlignment="1">
      <alignment horizontal="center"/>
    </xf>
    <xf numFmtId="14" fontId="0" fillId="0" borderId="8" xfId="0" applyNumberFormat="1" applyBorder="1"/>
    <xf numFmtId="17" fontId="21" fillId="0" borderId="15" xfId="0" applyNumberFormat="1" applyFont="1" applyBorder="1" applyAlignment="1">
      <alignment horizontal="center"/>
    </xf>
    <xf numFmtId="17" fontId="21" fillId="0" borderId="16" xfId="0" applyNumberFormat="1" applyFont="1" applyBorder="1" applyAlignment="1">
      <alignment horizontal="center"/>
    </xf>
    <xf numFmtId="0" fontId="5" fillId="0" borderId="17" xfId="0" applyFont="1" applyBorder="1"/>
    <xf numFmtId="4" fontId="23" fillId="0" borderId="10" xfId="0" applyNumberFormat="1" applyFont="1" applyBorder="1"/>
    <xf numFmtId="0" fontId="0" fillId="0" borderId="12" xfId="0" applyBorder="1"/>
    <xf numFmtId="0" fontId="14" fillId="0" borderId="4" xfId="0" applyFont="1" applyBorder="1" applyAlignment="1">
      <alignment horizontal="center" wrapText="1"/>
    </xf>
    <xf numFmtId="0" fontId="15" fillId="3" borderId="5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14" fontId="0" fillId="0" borderId="7" xfId="0" applyNumberFormat="1" applyBorder="1"/>
    <xf numFmtId="16" fontId="0" fillId="0" borderId="7" xfId="0" applyNumberFormat="1" applyBorder="1"/>
    <xf numFmtId="14" fontId="0" fillId="0" borderId="9" xfId="0" applyNumberFormat="1" applyBorder="1"/>
    <xf numFmtId="0" fontId="0" fillId="0" borderId="10" xfId="0" applyBorder="1"/>
    <xf numFmtId="0" fontId="0" fillId="0" borderId="4" xfId="0" applyBorder="1"/>
    <xf numFmtId="0" fontId="15" fillId="2" borderId="5" xfId="0" applyFont="1" applyFill="1" applyBorder="1" applyAlignment="1">
      <alignment horizontal="center" vertical="center"/>
    </xf>
    <xf numFmtId="0" fontId="0" fillId="0" borderId="5" xfId="0" applyBorder="1"/>
    <xf numFmtId="0" fontId="17" fillId="0" borderId="5" xfId="0" applyFont="1" applyBorder="1"/>
    <xf numFmtId="0" fontId="17" fillId="0" borderId="6" xfId="0" applyFont="1" applyBorder="1"/>
    <xf numFmtId="4" fontId="0" fillId="0" borderId="10" xfId="0" applyNumberFormat="1" applyBorder="1"/>
    <xf numFmtId="14" fontId="0" fillId="0" borderId="10" xfId="0" applyNumberFormat="1" applyBorder="1"/>
    <xf numFmtId="0" fontId="15" fillId="5" borderId="5" xfId="0" applyFont="1" applyFill="1" applyBorder="1" applyAlignment="1">
      <alignment horizontal="center" vertical="center"/>
    </xf>
    <xf numFmtId="0" fontId="14" fillId="0" borderId="5" xfId="0" applyFont="1" applyBorder="1"/>
    <xf numFmtId="0" fontId="0" fillId="0" borderId="6" xfId="0" applyBorder="1"/>
    <xf numFmtId="14" fontId="0" fillId="0" borderId="2" xfId="0" applyNumberFormat="1" applyBorder="1"/>
    <xf numFmtId="0" fontId="7" fillId="0" borderId="2" xfId="0" applyFont="1" applyBorder="1"/>
    <xf numFmtId="0" fontId="0" fillId="0" borderId="2" xfId="0" applyBorder="1"/>
    <xf numFmtId="4" fontId="0" fillId="0" borderId="2" xfId="0" applyNumberFormat="1" applyBorder="1"/>
    <xf numFmtId="4" fontId="17" fillId="0" borderId="2" xfId="0" applyNumberFormat="1" applyFont="1" applyBorder="1"/>
    <xf numFmtId="14" fontId="0" fillId="0" borderId="4" xfId="0" applyNumberFormat="1" applyBorder="1"/>
    <xf numFmtId="0" fontId="15" fillId="6" borderId="5" xfId="0" applyFont="1" applyFill="1" applyBorder="1" applyAlignment="1">
      <alignment horizontal="center" vertical="center"/>
    </xf>
    <xf numFmtId="4" fontId="0" fillId="0" borderId="5" xfId="0" applyNumberFormat="1" applyBorder="1"/>
    <xf numFmtId="14" fontId="0" fillId="0" borderId="5" xfId="0" applyNumberFormat="1" applyBorder="1"/>
    <xf numFmtId="0" fontId="15" fillId="7" borderId="5" xfId="0" applyFont="1" applyFill="1" applyBorder="1" applyAlignment="1">
      <alignment horizontal="center" vertical="center"/>
    </xf>
    <xf numFmtId="0" fontId="9" fillId="0" borderId="9" xfId="0" applyFont="1" applyBorder="1" applyAlignment="1">
      <alignment horizontal="right"/>
    </xf>
    <xf numFmtId="0" fontId="9" fillId="0" borderId="10" xfId="0" applyFont="1" applyBorder="1"/>
    <xf numFmtId="0" fontId="15" fillId="8" borderId="5" xfId="0" applyFont="1" applyFill="1" applyBorder="1" applyAlignment="1">
      <alignment horizontal="center" vertical="center"/>
    </xf>
    <xf numFmtId="14" fontId="14" fillId="0" borderId="5" xfId="0" applyNumberFormat="1" applyFont="1" applyBorder="1"/>
    <xf numFmtId="0" fontId="9" fillId="0" borderId="7" xfId="0" applyFont="1" applyBorder="1" applyAlignment="1">
      <alignment horizontal="right"/>
    </xf>
    <xf numFmtId="0" fontId="0" fillId="0" borderId="7" xfId="0" applyBorder="1" applyAlignment="1">
      <alignment horizontal="right"/>
    </xf>
    <xf numFmtId="14" fontId="0" fillId="0" borderId="7" xfId="0" applyNumberFormat="1" applyBorder="1" applyAlignment="1">
      <alignment horizontal="right"/>
    </xf>
    <xf numFmtId="0" fontId="12" fillId="0" borderId="7" xfId="0" applyFont="1" applyBorder="1" applyAlignment="1">
      <alignment horizontal="right"/>
    </xf>
    <xf numFmtId="14" fontId="0" fillId="0" borderId="3" xfId="0" applyNumberFormat="1" applyBorder="1" applyAlignment="1">
      <alignment horizontal="right"/>
    </xf>
    <xf numFmtId="14" fontId="0" fillId="0" borderId="18" xfId="0" applyNumberFormat="1" applyBorder="1"/>
    <xf numFmtId="0" fontId="15" fillId="10" borderId="4" xfId="0" applyFont="1" applyFill="1" applyBorder="1" applyAlignment="1">
      <alignment horizontal="center" vertical="center"/>
    </xf>
    <xf numFmtId="14" fontId="0" fillId="0" borderId="19" xfId="0" applyNumberFormat="1" applyBorder="1" applyAlignment="1">
      <alignment horizontal="right"/>
    </xf>
    <xf numFmtId="0" fontId="0" fillId="0" borderId="9" xfId="0" applyBorder="1"/>
    <xf numFmtId="44" fontId="0" fillId="0" borderId="10" xfId="1" applyFont="1" applyFill="1" applyBorder="1"/>
    <xf numFmtId="0" fontId="0" fillId="0" borderId="21" xfId="0" applyBorder="1"/>
    <xf numFmtId="4" fontId="0" fillId="0" borderId="21" xfId="0" applyNumberFormat="1" applyBorder="1"/>
    <xf numFmtId="14" fontId="0" fillId="0" borderId="21" xfId="0" applyNumberFormat="1" applyBorder="1"/>
    <xf numFmtId="0" fontId="9" fillId="0" borderId="20" xfId="0" applyFont="1" applyBorder="1" applyAlignment="1">
      <alignment horizontal="right"/>
    </xf>
    <xf numFmtId="0" fontId="0" fillId="0" borderId="22" xfId="0" applyBorder="1"/>
    <xf numFmtId="4" fontId="4" fillId="0" borderId="1" xfId="0" applyNumberFormat="1" applyFont="1" applyBorder="1"/>
    <xf numFmtId="4" fontId="4" fillId="0" borderId="21" xfId="0" applyNumberFormat="1" applyFont="1" applyBorder="1"/>
    <xf numFmtId="14" fontId="22" fillId="0" borderId="1" xfId="0" applyNumberFormat="1" applyFont="1" applyBorder="1"/>
    <xf numFmtId="0" fontId="22" fillId="0" borderId="1" xfId="0" applyFont="1" applyBorder="1"/>
    <xf numFmtId="0" fontId="22" fillId="0" borderId="8" xfId="0" applyFont="1" applyBorder="1"/>
    <xf numFmtId="0" fontId="23" fillId="0" borderId="1" xfId="0" applyFont="1" applyBorder="1"/>
    <xf numFmtId="4" fontId="15" fillId="0" borderId="1" xfId="0" applyNumberFormat="1" applyFont="1" applyBorder="1" applyAlignment="1">
      <alignment horizontal="center"/>
    </xf>
    <xf numFmtId="4" fontId="22" fillId="0" borderId="1" xfId="0" applyNumberFormat="1" applyFont="1" applyBorder="1" applyAlignment="1">
      <alignment horizontal="center"/>
    </xf>
    <xf numFmtId="14" fontId="22" fillId="0" borderId="1" xfId="0" applyNumberFormat="1" applyFont="1" applyBorder="1" applyAlignment="1">
      <alignment horizontal="center"/>
    </xf>
    <xf numFmtId="14" fontId="22" fillId="0" borderId="8" xfId="0" applyNumberFormat="1" applyFont="1" applyBorder="1"/>
    <xf numFmtId="0" fontId="15" fillId="0" borderId="1" xfId="0" applyFont="1" applyBorder="1" applyAlignment="1">
      <alignment horizontal="center"/>
    </xf>
    <xf numFmtId="4" fontId="23" fillId="0" borderId="1" xfId="0" applyNumberFormat="1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22" fillId="0" borderId="12" xfId="0" applyFont="1" applyBorder="1"/>
    <xf numFmtId="0" fontId="0" fillId="0" borderId="23" xfId="0" applyBorder="1"/>
    <xf numFmtId="14" fontId="0" fillId="0" borderId="24" xfId="0" applyNumberFormat="1" applyBorder="1"/>
    <xf numFmtId="0" fontId="0" fillId="0" borderId="25" xfId="0" applyBorder="1"/>
    <xf numFmtId="14" fontId="0" fillId="0" borderId="26" xfId="0" applyNumberFormat="1" applyBorder="1"/>
    <xf numFmtId="0" fontId="0" fillId="0" borderId="11" xfId="0" applyBorder="1"/>
    <xf numFmtId="0" fontId="0" fillId="0" borderId="14" xfId="0" applyBorder="1"/>
    <xf numFmtId="0" fontId="7" fillId="0" borderId="1" xfId="0" applyFont="1" applyBorder="1"/>
    <xf numFmtId="4" fontId="17" fillId="0" borderId="1" xfId="0" applyNumberFormat="1" applyFont="1" applyBorder="1"/>
    <xf numFmtId="0" fontId="3" fillId="0" borderId="11" xfId="0" applyFont="1" applyBorder="1"/>
    <xf numFmtId="0" fontId="3" fillId="0" borderId="10" xfId="0" applyFont="1" applyBorder="1"/>
    <xf numFmtId="14" fontId="0" fillId="0" borderId="20" xfId="0" applyNumberFormat="1" applyBorder="1"/>
    <xf numFmtId="4" fontId="26" fillId="0" borderId="13" xfId="0" applyNumberFormat="1" applyFont="1" applyBorder="1"/>
    <xf numFmtId="4" fontId="17" fillId="0" borderId="13" xfId="0" applyNumberFormat="1" applyFont="1" applyBorder="1"/>
    <xf numFmtId="44" fontId="0" fillId="0" borderId="1" xfId="1" applyFont="1" applyBorder="1"/>
    <xf numFmtId="4" fontId="17" fillId="0" borderId="11" xfId="0" applyNumberFormat="1" applyFont="1" applyBorder="1"/>
    <xf numFmtId="4" fontId="1" fillId="0" borderId="1" xfId="0" applyNumberFormat="1" applyFont="1" applyBorder="1"/>
    <xf numFmtId="44" fontId="14" fillId="12" borderId="1" xfId="1" applyFont="1" applyFill="1" applyBorder="1"/>
    <xf numFmtId="44" fontId="14" fillId="9" borderId="1" xfId="1" applyFont="1" applyFill="1" applyBorder="1"/>
    <xf numFmtId="44" fontId="14" fillId="13" borderId="1" xfId="1" applyFont="1" applyFill="1" applyBorder="1"/>
    <xf numFmtId="44" fontId="0" fillId="12" borderId="1" xfId="1" applyFont="1" applyFill="1" applyBorder="1"/>
    <xf numFmtId="44" fontId="0" fillId="9" borderId="1" xfId="1" applyFont="1" applyFill="1" applyBorder="1"/>
    <xf numFmtId="44" fontId="14" fillId="11" borderId="1" xfId="1" applyFont="1" applyFill="1" applyBorder="1"/>
    <xf numFmtId="44" fontId="0" fillId="11" borderId="1" xfId="1" applyFont="1" applyFill="1" applyBorder="1"/>
    <xf numFmtId="44" fontId="17" fillId="13" borderId="1" xfId="1" applyFont="1" applyFill="1" applyBorder="1"/>
    <xf numFmtId="4" fontId="15" fillId="2" borderId="10" xfId="0" applyNumberFormat="1" applyFont="1" applyFill="1" applyBorder="1" applyAlignment="1">
      <alignment horizontal="center"/>
    </xf>
    <xf numFmtId="44" fontId="17" fillId="0" borderId="1" xfId="0" applyNumberFormat="1" applyFont="1" applyBorder="1"/>
    <xf numFmtId="14" fontId="0" fillId="0" borderId="11" xfId="0" applyNumberFormat="1" applyFill="1" applyBorder="1"/>
    <xf numFmtId="4" fontId="30" fillId="0" borderId="11" xfId="0" applyNumberFormat="1" applyFont="1" applyFill="1" applyBorder="1"/>
    <xf numFmtId="4" fontId="22" fillId="0" borderId="1" xfId="0" applyNumberFormat="1" applyFont="1" applyBorder="1" applyAlignment="1">
      <alignment horizontal="center"/>
    </xf>
    <xf numFmtId="4" fontId="15" fillId="0" borderId="10" xfId="0" applyNumberFormat="1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  <xf numFmtId="4" fontId="2" fillId="12" borderId="13" xfId="0" applyNumberFormat="1" applyFont="1" applyFill="1" applyBorder="1" applyAlignment="1">
      <alignment horizontal="center"/>
    </xf>
    <xf numFmtId="4" fontId="2" fillId="12" borderId="27" xfId="0" applyNumberFormat="1" applyFont="1" applyFill="1" applyBorder="1" applyAlignment="1">
      <alignment horizontal="center"/>
    </xf>
    <xf numFmtId="0" fontId="2" fillId="9" borderId="13" xfId="0" applyFont="1" applyFill="1" applyBorder="1" applyAlignment="1">
      <alignment horizontal="center"/>
    </xf>
    <xf numFmtId="0" fontId="2" fillId="9" borderId="27" xfId="0" applyFont="1" applyFill="1" applyBorder="1" applyAlignment="1">
      <alignment horizontal="center"/>
    </xf>
    <xf numFmtId="0" fontId="2" fillId="9" borderId="28" xfId="0" applyFont="1" applyFill="1" applyBorder="1" applyAlignment="1">
      <alignment horizontal="center"/>
    </xf>
    <xf numFmtId="0" fontId="14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4" fontId="22" fillId="0" borderId="1" xfId="0" applyNumberFormat="1" applyFont="1" applyBorder="1" applyAlignment="1">
      <alignment horizontal="center"/>
    </xf>
    <xf numFmtId="14" fontId="22" fillId="0" borderId="8" xfId="0" applyNumberFormat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VM 1970 SL" id="{DB2D5A10-F548-4A0E-9209-E5E8AF879496}" userId="2f6efdaa79663fbe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31" dT="2026-03-05T07:00:44.60" personId="{DB2D5A10-F548-4A0E-9209-E5E8AF879496}" id="{2B5B170A-70E9-48D9-AB3D-F02C389D0A82}">
    <text>PAGARON EL 20% 12.216,78€</text>
  </threadedComment>
  <threadedComment ref="G31" dT="2026-07-03T11:06:24.44" personId="{DB2D5A10-F548-4A0E-9209-E5E8AF879496}" id="{A12D0CF8-6889-44FE-9308-975BA26A756E}">
    <text>PAGARON EL RESTO 48.867,12€</text>
  </threadedComment>
  <threadedComment ref="L31" dT="2026-07-03T11:17:36.39" personId="{DB2D5A10-F548-4A0E-9209-E5E8AF879496}" id="{26F55A8C-390C-494E-B71E-84E3062F8643}">
    <text>PAGARON EL 20€ 2.273,34€</text>
  </threadedComment>
  <threadedComment ref="M31" dT="2026-07-03T11:18:11.63" personId="{DB2D5A10-F548-4A0E-9209-E5E8AF879496}" id="{A8A7BCA8-A74F-439B-81AF-C568A23A882E}">
    <text>PAGARON EL RESTO 9.093,33€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74"/>
  <sheetViews>
    <sheetView tabSelected="1" topLeftCell="A54" workbookViewId="0">
      <selection activeCell="C30" sqref="C30:H30"/>
    </sheetView>
  </sheetViews>
  <sheetFormatPr baseColWidth="10" defaultColWidth="11" defaultRowHeight="15"/>
  <cols>
    <col min="1" max="1" width="11.42578125" customWidth="1"/>
    <col min="2" max="2" width="131.85546875" customWidth="1"/>
    <col min="3" max="3" width="24.7109375" customWidth="1"/>
    <col min="4" max="4" width="22.85546875" customWidth="1"/>
    <col min="5" max="5" width="15.42578125" customWidth="1"/>
    <col min="6" max="6" width="21.140625" customWidth="1"/>
    <col min="7" max="7" width="11.42578125" bestFit="1" customWidth="1"/>
    <col min="8" max="8" width="15.140625" bestFit="1" customWidth="1"/>
    <col min="9" max="9" width="12" bestFit="1" customWidth="1"/>
    <col min="10" max="10" width="15" bestFit="1" customWidth="1"/>
    <col min="11" max="11" width="11.140625" bestFit="1" customWidth="1"/>
    <col min="12" max="12" width="15" bestFit="1" customWidth="1"/>
    <col min="14" max="14" width="12" bestFit="1" customWidth="1"/>
  </cols>
  <sheetData>
    <row r="1" spans="1:8" s="1" customFormat="1" ht="16.5" thickBot="1">
      <c r="A1" s="127" t="s">
        <v>0</v>
      </c>
      <c r="B1" s="127"/>
      <c r="C1" s="127"/>
      <c r="D1" s="127"/>
      <c r="E1" s="127"/>
      <c r="F1" s="127"/>
      <c r="G1" s="127"/>
      <c r="H1" s="127"/>
    </row>
    <row r="2" spans="1:8" ht="39.75" customHeight="1">
      <c r="A2" s="21" t="s">
        <v>1</v>
      </c>
      <c r="B2" s="22" t="s">
        <v>2</v>
      </c>
      <c r="C2" s="23" t="s">
        <v>3</v>
      </c>
      <c r="D2" s="23" t="s">
        <v>4</v>
      </c>
      <c r="E2" s="23" t="s">
        <v>5</v>
      </c>
      <c r="F2" s="24" t="s">
        <v>6</v>
      </c>
      <c r="G2" s="25" t="s">
        <v>7</v>
      </c>
      <c r="H2" s="26" t="s">
        <v>8</v>
      </c>
    </row>
    <row r="3" spans="1:8" ht="15.75">
      <c r="A3" s="27" t="s">
        <v>9</v>
      </c>
      <c r="B3" s="14" t="s">
        <v>10</v>
      </c>
      <c r="C3" s="6">
        <v>100531.76300000001</v>
      </c>
      <c r="D3" s="6">
        <v>83927.19</v>
      </c>
      <c r="E3" s="85">
        <v>44378</v>
      </c>
      <c r="F3" s="6">
        <f>C3-D3</f>
        <v>16604.573000000004</v>
      </c>
      <c r="G3" s="136">
        <v>28675.63</v>
      </c>
      <c r="H3" s="137">
        <v>44553</v>
      </c>
    </row>
    <row r="4" spans="1:8" ht="15.75">
      <c r="A4" s="27" t="s">
        <v>11</v>
      </c>
      <c r="B4" s="14" t="s">
        <v>12</v>
      </c>
      <c r="C4" s="6">
        <v>87309.324699999997</v>
      </c>
      <c r="D4" s="6">
        <v>72918.2</v>
      </c>
      <c r="E4" s="85">
        <v>44378</v>
      </c>
      <c r="F4" s="6">
        <f>C4-D4</f>
        <v>14391.1247</v>
      </c>
      <c r="G4" s="136"/>
      <c r="H4" s="137"/>
    </row>
    <row r="5" spans="1:8" ht="16.5" thickBot="1">
      <c r="A5" s="27"/>
      <c r="B5" s="14"/>
      <c r="C5" s="86"/>
      <c r="D5" s="7">
        <f>SUM(D3:D4)</f>
        <v>156845.39000000001</v>
      </c>
      <c r="E5" s="86"/>
      <c r="F5" s="7">
        <f>SUM(F3:F4)</f>
        <v>30995.697700000004</v>
      </c>
      <c r="G5" s="86"/>
      <c r="H5" s="87"/>
    </row>
    <row r="6" spans="1:8" ht="15.75">
      <c r="A6" s="27"/>
      <c r="B6" s="14"/>
      <c r="C6" s="86"/>
      <c r="D6" s="7"/>
      <c r="E6" s="88"/>
      <c r="F6" s="24" t="s">
        <v>6</v>
      </c>
      <c r="G6" s="86"/>
      <c r="H6" s="87"/>
    </row>
    <row r="7" spans="1:8" ht="15.75">
      <c r="A7" s="29">
        <v>44378</v>
      </c>
      <c r="B7" s="14" t="s">
        <v>13</v>
      </c>
      <c r="C7" s="6">
        <v>70603.13</v>
      </c>
      <c r="D7" s="90">
        <v>60146.59</v>
      </c>
      <c r="E7" s="91">
        <v>44739</v>
      </c>
      <c r="F7" s="6">
        <f>C7-D7</f>
        <v>10456.540000000008</v>
      </c>
      <c r="G7" s="90">
        <v>22728.49</v>
      </c>
      <c r="H7" s="92">
        <v>44924</v>
      </c>
    </row>
    <row r="8" spans="1:8" ht="15.75">
      <c r="A8" s="29">
        <v>44562</v>
      </c>
      <c r="B8" s="14" t="s">
        <v>14</v>
      </c>
      <c r="C8" s="6">
        <v>77689.320000000007</v>
      </c>
      <c r="D8" s="90">
        <v>66197.179999999993</v>
      </c>
      <c r="E8" s="91">
        <v>44739</v>
      </c>
      <c r="F8" s="6">
        <f>C8-D8</f>
        <v>11492.140000000014</v>
      </c>
      <c r="G8" s="93"/>
      <c r="H8" s="87"/>
    </row>
    <row r="9" spans="1:8" ht="15.75">
      <c r="A9" s="29"/>
      <c r="B9" s="14"/>
      <c r="C9" s="7">
        <f>SUM(C7:C8)</f>
        <v>148292.45000000001</v>
      </c>
      <c r="D9" s="94">
        <f>SUM(D7:D8)</f>
        <v>126343.76999999999</v>
      </c>
      <c r="E9" s="90"/>
      <c r="F9" s="94">
        <f>SUM(F7:F8)</f>
        <v>21948.680000000022</v>
      </c>
      <c r="G9" s="93"/>
      <c r="H9" s="87"/>
    </row>
    <row r="10" spans="1:8" ht="15.75">
      <c r="A10" s="29">
        <v>44768</v>
      </c>
      <c r="B10" s="14" t="s">
        <v>15</v>
      </c>
      <c r="C10" s="6">
        <v>70220.649999999994</v>
      </c>
      <c r="D10" s="90">
        <v>63006.879999999997</v>
      </c>
      <c r="E10" s="91">
        <v>45108</v>
      </c>
      <c r="F10" s="89">
        <f>C10-D10</f>
        <v>7213.7699999999968</v>
      </c>
      <c r="G10" s="90">
        <v>41218.230000000003</v>
      </c>
      <c r="H10" s="92">
        <v>45290</v>
      </c>
    </row>
    <row r="11" spans="1:8" ht="15.75">
      <c r="A11" s="29">
        <v>44951</v>
      </c>
      <c r="B11" s="14" t="s">
        <v>16</v>
      </c>
      <c r="C11" s="6">
        <v>58974.71</v>
      </c>
      <c r="D11" s="90">
        <v>52916.24</v>
      </c>
      <c r="E11" s="91">
        <v>45108</v>
      </c>
      <c r="F11" s="89">
        <f>C11-D11</f>
        <v>6058.4700000000012</v>
      </c>
      <c r="G11" s="93"/>
      <c r="H11" s="87"/>
    </row>
    <row r="12" spans="1:8" ht="15.75">
      <c r="A12" s="31"/>
      <c r="C12" s="7">
        <f>SUM(C10:C11)</f>
        <v>129195.35999999999</v>
      </c>
      <c r="D12" s="93"/>
      <c r="E12" s="93"/>
      <c r="F12" s="89">
        <f>SUM(F10:F11)</f>
        <v>13272.239999999998</v>
      </c>
      <c r="G12" s="93"/>
      <c r="H12" s="87"/>
    </row>
    <row r="13" spans="1:8" ht="15.75">
      <c r="A13" s="31">
        <v>45170</v>
      </c>
      <c r="B13" s="14" t="s">
        <v>45</v>
      </c>
      <c r="C13" s="6">
        <v>80812.100000000006</v>
      </c>
      <c r="D13" s="90">
        <v>54370.14</v>
      </c>
      <c r="E13" s="91">
        <v>45471</v>
      </c>
      <c r="F13" s="90">
        <f>C13-D13</f>
        <v>26441.960000000006</v>
      </c>
      <c r="G13" s="90">
        <v>57787.31</v>
      </c>
      <c r="H13" s="92">
        <v>45647</v>
      </c>
    </row>
    <row r="14" spans="1:8" ht="15.75">
      <c r="A14" s="31">
        <v>45292</v>
      </c>
      <c r="B14" s="14" t="s">
        <v>46</v>
      </c>
      <c r="C14" s="6">
        <v>95797.86</v>
      </c>
      <c r="D14" s="90">
        <v>64452.5</v>
      </c>
      <c r="E14" s="91">
        <v>45471</v>
      </c>
      <c r="F14" s="90">
        <f>C14-D14</f>
        <v>31345.360000000001</v>
      </c>
      <c r="G14" s="93"/>
      <c r="H14" s="87"/>
    </row>
    <row r="15" spans="1:8" ht="15.75">
      <c r="A15" s="31"/>
      <c r="C15" s="6">
        <f>SUM(C13:C14)</f>
        <v>176609.96000000002</v>
      </c>
      <c r="D15" s="90">
        <f>SUM(D13:D14)</f>
        <v>118822.64</v>
      </c>
      <c r="E15" s="91"/>
      <c r="F15" s="94">
        <f>SUM(F13:F14)-0.01</f>
        <v>57787.310000000005</v>
      </c>
      <c r="G15" s="93"/>
      <c r="H15" s="87"/>
    </row>
    <row r="16" spans="1:8" ht="15.75">
      <c r="A16" s="31"/>
      <c r="C16" s="6"/>
      <c r="D16" s="90"/>
      <c r="E16" s="91"/>
      <c r="F16" s="94"/>
      <c r="G16" s="93"/>
      <c r="H16" s="87"/>
    </row>
    <row r="17" spans="1:14" ht="15.75">
      <c r="A17" s="31">
        <v>45627</v>
      </c>
      <c r="B17" s="15" t="s">
        <v>57</v>
      </c>
      <c r="C17" s="6">
        <v>93137.86</v>
      </c>
      <c r="D17" s="90">
        <v>62609.88</v>
      </c>
      <c r="E17" s="91">
        <v>45678</v>
      </c>
      <c r="F17" s="90"/>
      <c r="G17" s="93"/>
      <c r="H17" s="87"/>
    </row>
    <row r="18" spans="1:14" ht="15.75">
      <c r="A18" s="31">
        <v>45809</v>
      </c>
      <c r="B18" s="16" t="s">
        <v>60</v>
      </c>
      <c r="C18" s="6">
        <v>84998.5</v>
      </c>
      <c r="D18" s="90">
        <v>55712.69</v>
      </c>
      <c r="E18" s="91">
        <v>45838</v>
      </c>
      <c r="F18" s="90"/>
      <c r="G18" s="90">
        <v>40936.97</v>
      </c>
      <c r="H18" s="92">
        <v>46002</v>
      </c>
    </row>
    <row r="19" spans="1:14" ht="15.75">
      <c r="A19" s="31"/>
      <c r="C19" s="7">
        <f>SUM(C17)+C18</f>
        <v>178136.36</v>
      </c>
      <c r="D19" s="7">
        <f>SUM(D17)+D18</f>
        <v>118322.57</v>
      </c>
      <c r="E19" s="93"/>
      <c r="F19" s="89">
        <f>C19-D19</f>
        <v>59813.789999999979</v>
      </c>
      <c r="G19" s="89">
        <f>F19-G18</f>
        <v>18876.819999999978</v>
      </c>
      <c r="H19" s="92">
        <v>46036</v>
      </c>
      <c r="I19" t="s">
        <v>67</v>
      </c>
    </row>
    <row r="20" spans="1:14" ht="15.75">
      <c r="A20" s="31"/>
      <c r="C20" s="7"/>
      <c r="D20" s="7"/>
      <c r="E20" s="93"/>
      <c r="F20" s="89"/>
      <c r="G20" s="89"/>
      <c r="H20" s="87"/>
    </row>
    <row r="21" spans="1:14" ht="15.75">
      <c r="A21" s="31">
        <v>45839</v>
      </c>
      <c r="B21" s="17" t="s">
        <v>61</v>
      </c>
      <c r="C21" s="6">
        <v>99460.54</v>
      </c>
      <c r="D21" s="6">
        <v>99460.54</v>
      </c>
      <c r="E21" s="91">
        <v>46087</v>
      </c>
      <c r="F21" s="89"/>
      <c r="G21" s="93"/>
      <c r="H21" s="87"/>
    </row>
    <row r="22" spans="1:14" ht="15.75">
      <c r="A22" s="31">
        <v>46036</v>
      </c>
      <c r="B22" s="17" t="s">
        <v>62</v>
      </c>
      <c r="C22" s="6">
        <v>90379.28</v>
      </c>
      <c r="D22" s="6">
        <v>42106.26</v>
      </c>
      <c r="E22" s="91">
        <v>46203</v>
      </c>
      <c r="F22" s="89"/>
      <c r="G22" s="125">
        <v>30965.57</v>
      </c>
      <c r="H22" s="92">
        <v>46297</v>
      </c>
    </row>
    <row r="23" spans="1:14" ht="16.5" thickBot="1">
      <c r="A23" s="32"/>
      <c r="B23" s="33"/>
      <c r="C23" s="34">
        <f>C21+C22</f>
        <v>189839.82</v>
      </c>
      <c r="D23" s="34">
        <f>SUM(D21:D22)</f>
        <v>141566.79999999999</v>
      </c>
      <c r="E23" s="95"/>
      <c r="F23" s="126">
        <f>C23-D23</f>
        <v>48273.020000000019</v>
      </c>
      <c r="G23" s="121">
        <f>F23-G22</f>
        <v>17307.450000000019</v>
      </c>
      <c r="H23" s="96"/>
    </row>
    <row r="24" spans="1:14" ht="16.5" thickBot="1">
      <c r="A24" s="8"/>
      <c r="C24" s="9"/>
      <c r="D24" s="9"/>
      <c r="E24" s="10"/>
      <c r="F24" s="11"/>
      <c r="G24" s="10"/>
    </row>
    <row r="25" spans="1:14" ht="45.75" customHeight="1">
      <c r="A25" s="36" t="s">
        <v>1</v>
      </c>
      <c r="B25" s="37" t="s">
        <v>17</v>
      </c>
      <c r="C25" s="23" t="s">
        <v>18</v>
      </c>
      <c r="D25" s="23" t="s">
        <v>68</v>
      </c>
      <c r="E25" s="23" t="s">
        <v>69</v>
      </c>
      <c r="F25" s="23" t="s">
        <v>70</v>
      </c>
      <c r="G25" s="38" t="s">
        <v>71</v>
      </c>
      <c r="H25" s="39" t="s">
        <v>19</v>
      </c>
      <c r="I25" s="23" t="s">
        <v>18</v>
      </c>
      <c r="J25" s="23" t="s">
        <v>68</v>
      </c>
      <c r="K25" s="23" t="s">
        <v>69</v>
      </c>
      <c r="L25" s="23" t="s">
        <v>70</v>
      </c>
      <c r="M25" s="38" t="s">
        <v>71</v>
      </c>
      <c r="N25" s="39" t="s">
        <v>19</v>
      </c>
    </row>
    <row r="26" spans="1:14">
      <c r="A26" s="40">
        <v>44305</v>
      </c>
      <c r="B26" s="3" t="s">
        <v>20</v>
      </c>
      <c r="C26" s="4">
        <v>3431.34</v>
      </c>
      <c r="D26" s="4">
        <v>2916.63</v>
      </c>
      <c r="E26" s="4">
        <v>514.71</v>
      </c>
      <c r="F26" s="5">
        <v>44531</v>
      </c>
      <c r="G26" s="5">
        <v>44556</v>
      </c>
      <c r="H26" s="109">
        <f>D26+E26</f>
        <v>3431.34</v>
      </c>
      <c r="I26" s="3"/>
      <c r="J26" s="3"/>
      <c r="K26" s="3"/>
      <c r="L26" s="3"/>
      <c r="M26" s="3"/>
      <c r="N26" s="3"/>
    </row>
    <row r="27" spans="1:14">
      <c r="A27" s="40">
        <v>44305</v>
      </c>
      <c r="B27" s="3" t="s">
        <v>21</v>
      </c>
      <c r="C27" s="4">
        <v>19582.5</v>
      </c>
      <c r="D27" s="4">
        <v>16645.12</v>
      </c>
      <c r="E27" s="4">
        <v>2937.38</v>
      </c>
      <c r="F27" s="5">
        <v>44531</v>
      </c>
      <c r="G27" s="5">
        <v>44552</v>
      </c>
      <c r="H27" s="109">
        <f>D27+E27</f>
        <v>19582.5</v>
      </c>
      <c r="I27" s="3"/>
      <c r="J27" s="3"/>
      <c r="K27" s="3"/>
      <c r="L27" s="3"/>
      <c r="M27" s="3"/>
      <c r="N27" s="3"/>
    </row>
    <row r="28" spans="1:14">
      <c r="A28" s="41">
        <v>44838</v>
      </c>
      <c r="B28" s="3" t="s">
        <v>22</v>
      </c>
      <c r="C28" s="4">
        <v>27208.49</v>
      </c>
      <c r="D28" s="4">
        <v>23127.21</v>
      </c>
      <c r="E28" s="4">
        <v>4081.28</v>
      </c>
      <c r="F28" s="5">
        <v>44917</v>
      </c>
      <c r="G28" s="5">
        <v>45040</v>
      </c>
      <c r="H28" s="108">
        <v>27208.49</v>
      </c>
      <c r="I28" s="3"/>
      <c r="J28" s="3"/>
      <c r="K28" s="3"/>
      <c r="L28" s="3"/>
      <c r="M28" s="3"/>
      <c r="N28" s="3"/>
    </row>
    <row r="29" spans="1:14">
      <c r="A29" s="40">
        <v>45072</v>
      </c>
      <c r="B29" s="3" t="s">
        <v>40</v>
      </c>
      <c r="C29" s="4">
        <v>27719.72</v>
      </c>
      <c r="D29" s="4">
        <v>23561.75</v>
      </c>
      <c r="E29" s="4">
        <v>4157.97</v>
      </c>
      <c r="F29" s="5">
        <v>45294</v>
      </c>
      <c r="G29" s="5">
        <v>45427</v>
      </c>
      <c r="H29" s="108">
        <f>D29+E29</f>
        <v>27719.72</v>
      </c>
      <c r="I29" s="3"/>
      <c r="J29" s="3"/>
      <c r="K29" s="3"/>
      <c r="L29" s="3"/>
      <c r="M29" s="3"/>
      <c r="N29" s="3"/>
    </row>
    <row r="30" spans="1:14">
      <c r="A30" s="107"/>
      <c r="B30" s="78"/>
      <c r="C30" s="128" t="s">
        <v>75</v>
      </c>
      <c r="D30" s="129"/>
      <c r="E30" s="129"/>
      <c r="F30" s="129"/>
      <c r="G30" s="129"/>
      <c r="H30" s="129"/>
      <c r="I30" s="130" t="s">
        <v>76</v>
      </c>
      <c r="J30" s="131"/>
      <c r="K30" s="131"/>
      <c r="L30" s="131"/>
      <c r="M30" s="131"/>
      <c r="N30" s="132"/>
    </row>
    <row r="31" spans="1:14" ht="15.75" thickBot="1">
      <c r="A31" s="42">
        <v>45761</v>
      </c>
      <c r="B31" s="43" t="s">
        <v>40</v>
      </c>
      <c r="C31" s="4">
        <v>61083.9</v>
      </c>
      <c r="D31" s="4">
        <v>48867.12</v>
      </c>
      <c r="E31" s="4">
        <v>12216.78</v>
      </c>
      <c r="F31" s="5">
        <v>46086</v>
      </c>
      <c r="G31" s="5">
        <v>46204</v>
      </c>
      <c r="H31" s="109">
        <f>D31+E31</f>
        <v>61083.9</v>
      </c>
      <c r="I31" s="110">
        <v>11366.67</v>
      </c>
      <c r="J31" s="110">
        <v>9093.33</v>
      </c>
      <c r="K31" s="110">
        <v>2273.34</v>
      </c>
      <c r="L31" s="5">
        <v>46174</v>
      </c>
      <c r="M31" s="5">
        <v>46205</v>
      </c>
      <c r="N31" s="122">
        <f>J31+K31</f>
        <v>11366.67</v>
      </c>
    </row>
    <row r="32" spans="1:14" ht="15.75" thickBot="1"/>
    <row r="33" spans="1:8" ht="29.25" customHeight="1">
      <c r="A33" s="44"/>
      <c r="B33" s="45" t="s">
        <v>65</v>
      </c>
      <c r="C33" s="133" t="s">
        <v>3</v>
      </c>
      <c r="D33" s="133"/>
      <c r="E33" s="134" t="s">
        <v>19</v>
      </c>
      <c r="F33" s="48" t="s">
        <v>29</v>
      </c>
      <c r="G33" s="47"/>
      <c r="H33" s="97"/>
    </row>
    <row r="34" spans="1:8">
      <c r="A34" s="27"/>
      <c r="B34" s="3"/>
      <c r="C34" s="2" t="s">
        <v>23</v>
      </c>
      <c r="D34" s="2" t="s">
        <v>24</v>
      </c>
      <c r="E34" s="135"/>
      <c r="F34" s="3"/>
      <c r="G34" s="3"/>
      <c r="H34" s="28"/>
    </row>
    <row r="35" spans="1:8">
      <c r="A35" s="40">
        <v>44587</v>
      </c>
      <c r="B35" s="3" t="s">
        <v>25</v>
      </c>
      <c r="C35" s="4">
        <v>9986.9699999999993</v>
      </c>
      <c r="D35" s="4">
        <v>6624.18</v>
      </c>
      <c r="E35" s="4">
        <f>C35+D35</f>
        <v>16611.150000000001</v>
      </c>
      <c r="F35" s="5">
        <v>44728</v>
      </c>
      <c r="G35" s="3"/>
      <c r="H35" s="28"/>
    </row>
    <row r="36" spans="1:8">
      <c r="A36" s="40">
        <v>44951</v>
      </c>
      <c r="B36" s="3" t="s">
        <v>26</v>
      </c>
      <c r="C36" s="4">
        <v>1531.25</v>
      </c>
      <c r="D36" s="4">
        <v>7390.75</v>
      </c>
      <c r="E36" s="4">
        <f t="shared" ref="E36:E37" si="0">C36+D36</f>
        <v>8922</v>
      </c>
      <c r="F36" s="5">
        <v>45094</v>
      </c>
      <c r="G36" s="3"/>
      <c r="H36" s="28"/>
    </row>
    <row r="37" spans="1:8">
      <c r="A37" s="40">
        <v>45321</v>
      </c>
      <c r="B37" s="3" t="s">
        <v>42</v>
      </c>
      <c r="C37" s="4">
        <v>0</v>
      </c>
      <c r="D37" s="4">
        <v>10667.7</v>
      </c>
      <c r="E37" s="4">
        <f t="shared" si="0"/>
        <v>10667.7</v>
      </c>
      <c r="F37" s="5">
        <v>45464</v>
      </c>
      <c r="G37" s="3"/>
      <c r="H37" s="28"/>
    </row>
    <row r="38" spans="1:8">
      <c r="A38" s="40">
        <v>45674</v>
      </c>
      <c r="B38" s="3" t="s">
        <v>58</v>
      </c>
      <c r="C38" s="4">
        <v>0</v>
      </c>
      <c r="D38" s="4">
        <v>4209.87</v>
      </c>
      <c r="E38" s="4">
        <f>C38+D38</f>
        <v>4209.87</v>
      </c>
      <c r="F38" s="5">
        <v>45835</v>
      </c>
      <c r="G38" s="3"/>
      <c r="H38" s="28"/>
    </row>
    <row r="39" spans="1:8" ht="15.75" thickBot="1">
      <c r="A39" s="42">
        <v>46042</v>
      </c>
      <c r="B39" s="106" t="s">
        <v>74</v>
      </c>
      <c r="C39" s="49">
        <v>0</v>
      </c>
      <c r="D39" s="49">
        <v>10873.62</v>
      </c>
      <c r="E39" s="49">
        <f>C39+D39</f>
        <v>10873.62</v>
      </c>
      <c r="F39" s="50">
        <v>46199</v>
      </c>
      <c r="G39" s="43"/>
      <c r="H39" s="35"/>
    </row>
    <row r="41" spans="1:8" ht="15.75" thickBot="1"/>
    <row r="42" spans="1:8" ht="27" customHeight="1">
      <c r="A42" s="44"/>
      <c r="B42" s="51" t="s">
        <v>64</v>
      </c>
      <c r="C42" s="52" t="s">
        <v>27</v>
      </c>
      <c r="D42" s="23" t="s">
        <v>72</v>
      </c>
      <c r="E42" s="24" t="s">
        <v>29</v>
      </c>
      <c r="F42" s="23" t="s">
        <v>77</v>
      </c>
      <c r="G42" s="24"/>
      <c r="H42" s="53"/>
    </row>
    <row r="43" spans="1:8">
      <c r="A43" s="40">
        <v>44560</v>
      </c>
      <c r="B43" s="3" t="s">
        <v>50</v>
      </c>
      <c r="C43" s="3">
        <v>539</v>
      </c>
      <c r="D43" s="104">
        <v>9567.25</v>
      </c>
      <c r="E43" s="5">
        <v>44740</v>
      </c>
      <c r="F43" s="112">
        <v>9567.25</v>
      </c>
      <c r="G43" s="3"/>
      <c r="H43" s="28"/>
    </row>
    <row r="44" spans="1:8">
      <c r="A44" s="40">
        <v>44858</v>
      </c>
      <c r="B44" s="3" t="s">
        <v>49</v>
      </c>
      <c r="C44" s="3">
        <v>461</v>
      </c>
      <c r="D44" s="104">
        <v>51171</v>
      </c>
      <c r="E44" s="5"/>
      <c r="F44" s="112">
        <v>51171</v>
      </c>
      <c r="G44" s="3"/>
      <c r="H44" s="28"/>
    </row>
    <row r="45" spans="1:8">
      <c r="A45" s="40">
        <v>45063</v>
      </c>
      <c r="B45" s="3" t="s">
        <v>48</v>
      </c>
      <c r="C45" s="3">
        <v>661</v>
      </c>
      <c r="D45" s="104">
        <v>61473</v>
      </c>
      <c r="E45" s="5">
        <v>45209</v>
      </c>
      <c r="F45" s="112">
        <v>61473</v>
      </c>
      <c r="G45" s="3"/>
      <c r="H45" s="28"/>
    </row>
    <row r="46" spans="1:8">
      <c r="A46" s="40">
        <v>45482</v>
      </c>
      <c r="B46" s="3" t="s">
        <v>47</v>
      </c>
      <c r="C46" s="3">
        <v>635</v>
      </c>
      <c r="D46" s="104">
        <v>55562.5</v>
      </c>
      <c r="E46" s="5">
        <v>45561</v>
      </c>
      <c r="F46" s="112">
        <v>55562.5</v>
      </c>
      <c r="G46" s="3"/>
      <c r="H46" s="28"/>
    </row>
    <row r="47" spans="1:8">
      <c r="A47" s="5">
        <v>45768</v>
      </c>
      <c r="B47" s="103" t="s">
        <v>59</v>
      </c>
      <c r="C47" s="3">
        <v>728</v>
      </c>
      <c r="D47" s="104">
        <v>58240</v>
      </c>
      <c r="E47" s="5">
        <v>45946</v>
      </c>
      <c r="F47" s="4">
        <v>58240</v>
      </c>
      <c r="G47" s="4"/>
      <c r="H47" s="3"/>
    </row>
    <row r="48" spans="1:8" ht="15.75" thickBot="1">
      <c r="A48" s="100">
        <v>46162</v>
      </c>
      <c r="B48" s="105" t="s">
        <v>73</v>
      </c>
      <c r="C48" s="101">
        <v>707</v>
      </c>
      <c r="D48" s="111">
        <v>62923</v>
      </c>
      <c r="E48" s="123">
        <v>46289</v>
      </c>
      <c r="F48" s="124">
        <v>62656</v>
      </c>
      <c r="G48" s="101"/>
      <c r="H48" s="102"/>
    </row>
    <row r="49" spans="1:8">
      <c r="A49" s="98"/>
      <c r="B49" s="55"/>
      <c r="C49" s="56"/>
      <c r="D49" s="57"/>
      <c r="E49" s="54"/>
      <c r="F49" s="58"/>
      <c r="G49" s="56"/>
      <c r="H49" s="99"/>
    </row>
    <row r="50" spans="1:8" ht="15.75" thickBot="1">
      <c r="A50" s="54"/>
      <c r="B50" s="55"/>
      <c r="C50" s="56"/>
      <c r="D50" s="57"/>
      <c r="E50" s="54"/>
      <c r="F50" s="58"/>
      <c r="G50" s="56"/>
      <c r="H50" s="56"/>
    </row>
    <row r="51" spans="1:8" ht="30.75" customHeight="1">
      <c r="A51" s="59"/>
      <c r="B51" s="60" t="s">
        <v>30</v>
      </c>
      <c r="C51" s="46"/>
      <c r="D51" s="61"/>
      <c r="E51" s="62"/>
      <c r="F51" s="46"/>
      <c r="G51" s="46"/>
      <c r="H51" s="53"/>
    </row>
    <row r="52" spans="1:8" ht="15.75" thickBot="1">
      <c r="A52" s="42">
        <v>44593</v>
      </c>
      <c r="B52" s="43" t="s">
        <v>31</v>
      </c>
      <c r="C52" s="49">
        <v>14920.6</v>
      </c>
      <c r="D52" s="49"/>
      <c r="E52" s="50"/>
      <c r="F52" s="43"/>
      <c r="G52" s="43"/>
      <c r="H52" s="35"/>
    </row>
    <row r="53" spans="1:8" ht="15.75" thickBot="1">
      <c r="A53" s="54"/>
      <c r="B53" s="56"/>
      <c r="C53" s="56"/>
      <c r="D53" s="57"/>
      <c r="E53" s="54"/>
      <c r="F53" s="56"/>
      <c r="G53" s="56"/>
      <c r="H53" s="56"/>
    </row>
    <row r="54" spans="1:8" ht="28.5" customHeight="1">
      <c r="A54" s="59"/>
      <c r="B54" s="63" t="s">
        <v>51</v>
      </c>
      <c r="C54" s="24" t="s">
        <v>28</v>
      </c>
      <c r="D54" s="24" t="s">
        <v>29</v>
      </c>
      <c r="E54" s="62"/>
      <c r="F54" s="46"/>
      <c r="G54" s="46"/>
      <c r="H54" s="53"/>
    </row>
    <row r="55" spans="1:8" ht="15.75" thickBot="1">
      <c r="A55" s="64" t="s">
        <v>52</v>
      </c>
      <c r="B55" s="65" t="s">
        <v>53</v>
      </c>
      <c r="C55" s="49">
        <v>5709.69</v>
      </c>
      <c r="D55" s="50">
        <v>45607</v>
      </c>
      <c r="E55" s="50"/>
      <c r="F55" s="43"/>
      <c r="G55" s="43"/>
      <c r="H55" s="35"/>
    </row>
    <row r="56" spans="1:8" ht="15.75" thickBot="1">
      <c r="A56" s="54"/>
      <c r="B56" s="56"/>
      <c r="C56" s="56"/>
      <c r="D56" s="57"/>
      <c r="E56" s="54"/>
      <c r="F56" s="56"/>
      <c r="G56" s="56"/>
      <c r="H56" s="56"/>
    </row>
    <row r="57" spans="1:8" ht="28.5" customHeight="1">
      <c r="A57" s="59"/>
      <c r="B57" s="66" t="s">
        <v>54</v>
      </c>
      <c r="C57" s="24" t="s">
        <v>55</v>
      </c>
      <c r="D57" s="24" t="s">
        <v>56</v>
      </c>
      <c r="E57" s="67" t="s">
        <v>29</v>
      </c>
      <c r="F57" s="46"/>
      <c r="G57" s="46"/>
      <c r="H57" s="53"/>
    </row>
    <row r="58" spans="1:8">
      <c r="A58" s="69" t="s">
        <v>32</v>
      </c>
      <c r="B58" s="3" t="s">
        <v>33</v>
      </c>
      <c r="C58" s="3">
        <v>309.5</v>
      </c>
      <c r="D58" s="4">
        <v>35516.76</v>
      </c>
      <c r="E58" s="5">
        <v>44732</v>
      </c>
      <c r="F58" s="3"/>
      <c r="G58" s="3"/>
      <c r="H58" s="28"/>
    </row>
    <row r="59" spans="1:8">
      <c r="A59" s="70">
        <v>44922</v>
      </c>
      <c r="B59" s="3" t="s">
        <v>34</v>
      </c>
      <c r="C59" s="3"/>
      <c r="D59" s="4">
        <v>126376</v>
      </c>
      <c r="E59" s="5">
        <v>44922</v>
      </c>
      <c r="F59" s="3"/>
      <c r="G59" s="3"/>
      <c r="H59" s="28"/>
    </row>
    <row r="60" spans="1:8">
      <c r="A60" s="69">
        <v>2022</v>
      </c>
      <c r="B60" s="3" t="s">
        <v>35</v>
      </c>
      <c r="C60" s="3"/>
      <c r="D60" s="3">
        <v>103154.18</v>
      </c>
      <c r="E60" s="5">
        <v>44925</v>
      </c>
      <c r="F60" s="3"/>
      <c r="G60" s="3"/>
      <c r="H60" s="28"/>
    </row>
    <row r="61" spans="1:8">
      <c r="A61" s="69">
        <v>2021</v>
      </c>
      <c r="B61" s="3" t="s">
        <v>36</v>
      </c>
      <c r="C61" s="3">
        <v>317.75</v>
      </c>
      <c r="D61" s="4">
        <v>33146.29</v>
      </c>
      <c r="E61" s="5">
        <v>44584</v>
      </c>
      <c r="F61" s="3"/>
      <c r="G61" s="3"/>
      <c r="H61" s="28"/>
    </row>
    <row r="62" spans="1:8">
      <c r="A62" s="70">
        <v>44677</v>
      </c>
      <c r="B62" s="3" t="s">
        <v>37</v>
      </c>
      <c r="C62" s="3">
        <v>1933</v>
      </c>
      <c r="D62" s="4">
        <v>15885.78</v>
      </c>
      <c r="E62" s="5"/>
      <c r="F62" s="3">
        <v>15611.23</v>
      </c>
      <c r="G62" s="4">
        <f>D62-F62</f>
        <v>274.55000000000109</v>
      </c>
      <c r="H62" s="30">
        <v>44770</v>
      </c>
    </row>
    <row r="63" spans="1:8">
      <c r="A63" s="71">
        <v>2022</v>
      </c>
      <c r="B63" s="3" t="s">
        <v>36</v>
      </c>
      <c r="C63" s="3"/>
      <c r="D63" s="4">
        <v>35516.76</v>
      </c>
      <c r="E63" s="5">
        <v>44732</v>
      </c>
      <c r="F63" s="3"/>
      <c r="G63" s="4"/>
      <c r="H63" s="30"/>
    </row>
    <row r="64" spans="1:8">
      <c r="A64" s="69">
        <v>2022</v>
      </c>
      <c r="B64" s="19" t="s">
        <v>38</v>
      </c>
      <c r="C64" s="3"/>
      <c r="D64" s="4">
        <v>37200.910000000003</v>
      </c>
      <c r="E64" s="5">
        <v>44950</v>
      </c>
      <c r="F64" s="3"/>
      <c r="G64" s="3"/>
      <c r="H64" s="28"/>
    </row>
    <row r="65" spans="1:8">
      <c r="A65" s="69">
        <v>2023</v>
      </c>
      <c r="B65" s="3" t="s">
        <v>38</v>
      </c>
      <c r="C65" s="3"/>
      <c r="D65" s="4">
        <v>43760.01</v>
      </c>
      <c r="E65" s="5">
        <v>45058</v>
      </c>
      <c r="F65" s="3"/>
      <c r="G65" s="3"/>
      <c r="H65" s="28"/>
    </row>
    <row r="66" spans="1:8">
      <c r="A66" s="69">
        <v>2023</v>
      </c>
      <c r="B66" s="19" t="s">
        <v>39</v>
      </c>
      <c r="C66" s="3">
        <v>1882</v>
      </c>
      <c r="D66" s="4">
        <v>4079.77</v>
      </c>
      <c r="E66" s="5">
        <v>45209</v>
      </c>
      <c r="F66" s="3"/>
      <c r="G66" s="3"/>
      <c r="H66" s="28"/>
    </row>
    <row r="67" spans="1:8">
      <c r="A67" s="69">
        <v>2023</v>
      </c>
      <c r="B67" s="19" t="s">
        <v>38</v>
      </c>
      <c r="C67" s="3" t="s">
        <v>41</v>
      </c>
      <c r="D67" s="4">
        <v>75279.429999999993</v>
      </c>
      <c r="E67" s="5">
        <v>45316</v>
      </c>
      <c r="F67" s="3"/>
      <c r="G67" s="3"/>
      <c r="H67" s="28"/>
    </row>
    <row r="68" spans="1:8">
      <c r="A68" s="69">
        <v>2023</v>
      </c>
      <c r="B68" s="20" t="s">
        <v>44</v>
      </c>
      <c r="C68" s="3"/>
      <c r="D68" s="4">
        <v>27719.72</v>
      </c>
      <c r="E68" s="5"/>
      <c r="F68" s="3">
        <v>4157.97</v>
      </c>
      <c r="G68" s="4">
        <v>23561.75</v>
      </c>
      <c r="H68" s="30">
        <v>45427</v>
      </c>
    </row>
    <row r="69" spans="1:8">
      <c r="A69" s="69">
        <v>2023</v>
      </c>
      <c r="B69" s="18" t="s">
        <v>43</v>
      </c>
      <c r="C69" s="3"/>
      <c r="D69" s="4">
        <v>80000</v>
      </c>
      <c r="E69" s="5">
        <v>45350</v>
      </c>
      <c r="F69" s="3"/>
      <c r="G69" s="3"/>
      <c r="H69" s="28"/>
    </row>
    <row r="70" spans="1:8">
      <c r="A70" s="68">
        <v>2024</v>
      </c>
      <c r="B70" s="18" t="s">
        <v>43</v>
      </c>
      <c r="C70" s="4">
        <v>203986.94</v>
      </c>
      <c r="D70" s="83">
        <v>142788</v>
      </c>
      <c r="E70" s="5">
        <v>45714</v>
      </c>
      <c r="F70" s="3"/>
      <c r="G70" s="3"/>
      <c r="H70" s="28"/>
    </row>
    <row r="71" spans="1:8">
      <c r="A71" s="81">
        <v>2025</v>
      </c>
      <c r="B71" s="18" t="s">
        <v>43</v>
      </c>
      <c r="C71" s="79">
        <v>5010</v>
      </c>
      <c r="D71" s="84">
        <v>3500</v>
      </c>
      <c r="E71" s="80">
        <v>46077</v>
      </c>
      <c r="F71" s="78"/>
      <c r="G71" s="78"/>
      <c r="H71" s="82"/>
    </row>
    <row r="72" spans="1:8" ht="15.75" thickBot="1">
      <c r="A72" s="72"/>
      <c r="B72" s="13"/>
      <c r="C72" s="13"/>
      <c r="D72" s="13"/>
      <c r="E72" s="13"/>
      <c r="F72" s="13"/>
      <c r="G72" s="13"/>
      <c r="H72" s="13"/>
    </row>
    <row r="73" spans="1:8" ht="28.5" customHeight="1">
      <c r="A73" s="73"/>
      <c r="B73" s="74" t="s">
        <v>66</v>
      </c>
      <c r="C73" s="24" t="s">
        <v>55</v>
      </c>
      <c r="D73" s="24" t="s">
        <v>56</v>
      </c>
      <c r="E73" s="67" t="s">
        <v>29</v>
      </c>
      <c r="F73" s="46"/>
      <c r="G73" s="46"/>
      <c r="H73" s="53"/>
    </row>
    <row r="74" spans="1:8" ht="15.75" thickBot="1">
      <c r="A74" s="75">
        <v>45959</v>
      </c>
      <c r="B74" s="76" t="s">
        <v>63</v>
      </c>
      <c r="C74" s="77">
        <v>1016211</v>
      </c>
      <c r="D74" s="77">
        <v>402.5</v>
      </c>
      <c r="E74" s="50">
        <v>46041</v>
      </c>
      <c r="F74" s="43"/>
      <c r="G74" s="43"/>
      <c r="H74" s="35"/>
    </row>
  </sheetData>
  <mergeCells count="7">
    <mergeCell ref="A1:H1"/>
    <mergeCell ref="C30:H30"/>
    <mergeCell ref="I30:N30"/>
    <mergeCell ref="C33:D33"/>
    <mergeCell ref="E33:E34"/>
    <mergeCell ref="G3:G4"/>
    <mergeCell ref="H3:H4"/>
  </mergeCells>
  <pageMargins left="0.70866141732283505" right="0.70866141732283505" top="0.74803149606299202" bottom="0.74803149606299202" header="0.31496062992126" footer="0.31496062992126"/>
  <pageSetup paperSize="9" scale="64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AA0FD-04BB-43E3-83AC-841F73D72D1C}">
  <dimension ref="B3:F5"/>
  <sheetViews>
    <sheetView showGridLines="0" workbookViewId="0">
      <selection activeCell="F19" sqref="F19"/>
    </sheetView>
  </sheetViews>
  <sheetFormatPr baseColWidth="10" defaultRowHeight="15"/>
  <cols>
    <col min="2" max="2" width="17.140625" bestFit="1" customWidth="1"/>
    <col min="3" max="3" width="26.85546875" style="12" bestFit="1" customWidth="1"/>
    <col min="4" max="4" width="26.85546875" style="12" customWidth="1"/>
    <col min="5" max="5" width="21.7109375" style="12" bestFit="1" customWidth="1"/>
    <col min="6" max="6" width="34.85546875" style="12" bestFit="1" customWidth="1"/>
  </cols>
  <sheetData>
    <row r="3" spans="2:6">
      <c r="C3" s="113" t="s">
        <v>81</v>
      </c>
      <c r="D3" s="118" t="s">
        <v>4</v>
      </c>
      <c r="E3" s="114" t="s">
        <v>78</v>
      </c>
      <c r="F3" s="115" t="s">
        <v>82</v>
      </c>
    </row>
    <row r="4" spans="2:6">
      <c r="B4" s="3" t="s">
        <v>79</v>
      </c>
      <c r="C4" s="116">
        <v>90379.28</v>
      </c>
      <c r="D4" s="119">
        <v>42636.24</v>
      </c>
      <c r="E4" s="117">
        <v>45380.82</v>
      </c>
      <c r="F4" s="120">
        <f>D4-E4</f>
        <v>-2744.5800000000017</v>
      </c>
    </row>
    <row r="5" spans="2:6">
      <c r="B5" s="3" t="s">
        <v>80</v>
      </c>
      <c r="C5" s="116">
        <v>146686.75</v>
      </c>
      <c r="D5" s="119">
        <v>49715.22</v>
      </c>
      <c r="E5" s="117">
        <v>72652.509999999995</v>
      </c>
      <c r="F5" s="120">
        <f>D5-E5</f>
        <v>-22937.289999999994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VM1970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</dc:creator>
  <cp:lastModifiedBy>VM 1970 SL</cp:lastModifiedBy>
  <cp:lastPrinted>2023-02-10T07:03:00Z</cp:lastPrinted>
  <dcterms:created xsi:type="dcterms:W3CDTF">2021-11-15T12:15:00Z</dcterms:created>
  <dcterms:modified xsi:type="dcterms:W3CDTF">2026-10-06T12:10:29Z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6CD5FE93FA774FB9A5B00455A7F5D575</vt:lpwstr>
  </property>
  <property fmtid="{D5CDD505-2E9C-101B-9397-08002B2CF9AE}" pid="3" name="KSOProductBuildVer">
    <vt:lpwstr>3082-11.2.0.11537</vt:lpwstr>
  </property>
</Properties>
</file>